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7320" tabRatio="601" firstSheet="1" activeTab="1"/>
  </bookViews>
  <sheets>
    <sheet name="BTDC-vphong" sheetId="1" r:id="rId1"/>
    <sheet name="KQKD" sheetId="2" r:id="rId2"/>
    <sheet name="00000000" sheetId="3" state="veryHidden" r:id="rId3"/>
  </sheets>
  <externalReferences>
    <externalReference r:id="rId6"/>
    <externalReference r:id="rId7"/>
  </externalReferences>
  <definedNames>
    <definedName name="_Fill" hidden="1">#REF!</definedName>
    <definedName name="TRISO">#REF!</definedName>
  </definedNames>
  <calcPr fullCalcOnLoad="1"/>
</workbook>
</file>

<file path=xl/sharedStrings.xml><?xml version="1.0" encoding="utf-8"?>
<sst xmlns="http://schemas.openxmlformats.org/spreadsheetml/2006/main" count="77" uniqueCount="72">
  <si>
    <t>18- Laõi cô baûn treân coå phieáu</t>
  </si>
  <si>
    <t>Nieân ñoä 2007</t>
  </si>
  <si>
    <t>Naêm 2007</t>
  </si>
  <si>
    <t>VI.28</t>
  </si>
  <si>
    <t xml:space="preserve">  Chi phí thueá TNDN ñöôïc mieãn giaûm</t>
  </si>
  <si>
    <t>Naêm 2006</t>
  </si>
  <si>
    <t>1- Doanh thu baùn haøng vaø cung caáp dòch vuï</t>
  </si>
  <si>
    <t>3- Doanh thu thuaàn veà baùn haøng vaø cung caáp dòch vuï</t>
  </si>
  <si>
    <t xml:space="preserve">5- Lôïi nhuaän goäp veà baùn haøng vaø cung caáp dòch vuï </t>
  </si>
  <si>
    <t>6- Doanh thu hoaït ñoäng taøi chính</t>
  </si>
  <si>
    <t>8- Chi phí baùn haøng</t>
  </si>
  <si>
    <t>9- Chi phí quaûn lyù doanh nghieäp</t>
  </si>
  <si>
    <t xml:space="preserve">10- Lôïi nhuaän thuaàn töø hoaït ñoäng kinh doanh </t>
  </si>
  <si>
    <t>11- Thu nhaäp khaùc</t>
  </si>
  <si>
    <t>12- Chi phí khaùc</t>
  </si>
  <si>
    <t xml:space="preserve">4. </t>
  </si>
  <si>
    <t>4- Giaù voán haøng baùn</t>
  </si>
  <si>
    <t>13- Lôïi nhuaän khaùc</t>
  </si>
  <si>
    <t>14- Toång lôïi nhuaän keá toaùn tröôùc thueá</t>
  </si>
  <si>
    <t>01</t>
  </si>
  <si>
    <t>03</t>
  </si>
  <si>
    <t xml:space="preserve">CHÆ TIEÂU </t>
  </si>
  <si>
    <t>Maõ soá</t>
  </si>
  <si>
    <t>1.</t>
  </si>
  <si>
    <t>3.</t>
  </si>
  <si>
    <t>Thuyeát minh</t>
  </si>
  <si>
    <t>Maãu soá B02- DN</t>
  </si>
  <si>
    <t>10</t>
  </si>
  <si>
    <t>2.</t>
  </si>
  <si>
    <t>VI.27</t>
  </si>
  <si>
    <t>VI.30</t>
  </si>
  <si>
    <t>VI.25</t>
  </si>
  <si>
    <t xml:space="preserve">BAÙO CAÙO KEÁT QUAÛ HOAÏT ÑOÄNG KINH DOANH </t>
  </si>
  <si>
    <t xml:space="preserve">                              Keá toaùn tröôûng</t>
  </si>
  <si>
    <t>17- Lôïi nhuaän sau thueá TNDN</t>
  </si>
  <si>
    <t>16- Chi phí thueá TNDN hoaõn laïi</t>
  </si>
  <si>
    <t>VI.26</t>
  </si>
  <si>
    <t>7- Chi phí taøi chính</t>
  </si>
  <si>
    <t>15- Chi phí thueá TNDN hieän haønh</t>
  </si>
  <si>
    <t xml:space="preserve">  Toång lôïi nhuaän keá toaùn chòu thueá TNDN</t>
  </si>
  <si>
    <t>2- Caùc khoaûn giaûm tröø doanh thu</t>
  </si>
  <si>
    <t>Trong ñoù: Chi phí laõi vay</t>
  </si>
  <si>
    <t xml:space="preserve">CAÙC BUÙT TOAÙN ÑIEÀU CHÆNH </t>
  </si>
  <si>
    <t xml:space="preserve">ÑVT: VNÑ </t>
  </si>
  <si>
    <t>STT</t>
  </si>
  <si>
    <t xml:space="preserve">Tham </t>
  </si>
  <si>
    <t xml:space="preserve">DIEÃN GIAÛI </t>
  </si>
  <si>
    <t xml:space="preserve">chieáu </t>
  </si>
  <si>
    <t xml:space="preserve">NÔÏ </t>
  </si>
  <si>
    <t xml:space="preserve">COÙ </t>
  </si>
  <si>
    <t>Toång soá ñieàu chænh NÔÏ  :</t>
  </si>
  <si>
    <t>Toång soá ñieàu chænh COÙ  :</t>
  </si>
  <si>
    <t xml:space="preserve">  Chi phí thueá TNDN phaûi noäp</t>
  </si>
  <si>
    <t>COÂNG TY COÅ PHAÀN THUÛY SAÛN SOÁ 4 - VAÊN PHOØNG</t>
  </si>
  <si>
    <t>Nieân ñoä keát thuùc ngaøy 31/12/2007</t>
  </si>
  <si>
    <t xml:space="preserve">A.H. caân ñoái keá toaùn </t>
  </si>
  <si>
    <t xml:space="preserve">A.H. Kq Kinh Doanh </t>
  </si>
  <si>
    <t>Chi phí ñôn vò chöa phaân boå 2007</t>
  </si>
  <si>
    <t>Tieàn thueâ ñaát</t>
  </si>
  <si>
    <t>Nôï 421(642)</t>
  </si>
  <si>
    <t>Coù 142</t>
  </si>
  <si>
    <t>Phí kieåm toaùn 2006</t>
  </si>
  <si>
    <t>Hoøan nhaäp thueá VAT chöa ñöôïc hoaøn</t>
  </si>
  <si>
    <t>Nôï 142</t>
  </si>
  <si>
    <t>Coù 421(811)</t>
  </si>
  <si>
    <t>Ñaùnh giaù CLTG TK 112 TG Vietcombank. (14.988.159 - 426,46*16.114)</t>
  </si>
  <si>
    <t>Nôï 421(635)</t>
  </si>
  <si>
    <t>Coù 112</t>
  </si>
  <si>
    <t xml:space="preserve">Ñaùnh giaù CLTG TK 311 </t>
  </si>
  <si>
    <t>Coù 311</t>
  </si>
  <si>
    <t>Coäng</t>
  </si>
  <si>
    <t xml:space="preserve">AÛûnh höôûng laõi (loã)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</si>
</sst>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.##0.00_);_(* \(#.##0.00\);_(* &quot;-&quot;??_);_(@_)"/>
    <numFmt numFmtId="167" formatCode="_(* #,##0.00_);_(* \(#,##0.00\);_(* &quot;-&quot;_);_(@_)"/>
    <numFmt numFmtId="168" formatCode="0#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_(* #,##0.0_);_(* \(#,##0.0\);_(* &quot;-&quot;??_);_(@_)"/>
    <numFmt numFmtId="175" formatCode="#,##0.000"/>
    <numFmt numFmtId="176" formatCode="0.0"/>
    <numFmt numFmtId="177" formatCode="0.00_);\(0.00\)"/>
    <numFmt numFmtId="178" formatCode="_(* #,##0.0_);_(* \(#,##0.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[$-409]dddd\,\ d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0.00000"/>
    <numFmt numFmtId="189" formatCode="0.0000"/>
    <numFmt numFmtId="190" formatCode="0.000"/>
  </numFmts>
  <fonts count="23">
    <font>
      <sz val="11"/>
      <name val="VNI-Times"/>
      <family val="0"/>
    </font>
    <font>
      <sz val="12"/>
      <name val="Vni-times"/>
      <family val="0"/>
    </font>
    <font>
      <sz val="12"/>
      <name val="新細明體"/>
      <family val="1"/>
    </font>
    <font>
      <sz val="10"/>
      <name val="MS Sans Serif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name val="VNI-Helve-Condense"/>
      <family val="0"/>
    </font>
    <font>
      <sz val="10"/>
      <name val="VNI-Helve-Condense"/>
      <family val="0"/>
    </font>
    <font>
      <b/>
      <sz val="10"/>
      <color indexed="8"/>
      <name val="VNI-Helve-Condense"/>
      <family val="0"/>
    </font>
    <font>
      <b/>
      <sz val="10"/>
      <name val="VNI-Helve-Condense"/>
      <family val="0"/>
    </font>
    <font>
      <sz val="10"/>
      <name val="VNI-Times"/>
      <family val="0"/>
    </font>
    <font>
      <sz val="11"/>
      <name val="VNI-Helve-Condense"/>
      <family val="0"/>
    </font>
    <font>
      <i/>
      <sz val="10"/>
      <name val="VNI-Helve-Condense"/>
      <family val="0"/>
    </font>
    <font>
      <b/>
      <sz val="13"/>
      <name val="VNI-Helve-Condense"/>
      <family val="0"/>
    </font>
    <font>
      <b/>
      <sz val="9"/>
      <name val="VNI-Helve-Condense"/>
      <family val="0"/>
    </font>
    <font>
      <sz val="9"/>
      <name val="VNI-Helve-Condens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</cellStyleXfs>
  <cellXfs count="152">
    <xf numFmtId="0" fontId="0" fillId="0" borderId="0" xfId="0" applyAlignment="1">
      <alignment/>
    </xf>
    <xf numFmtId="0" fontId="4" fillId="0" borderId="0" xfId="45">
      <alignment/>
      <protection/>
    </xf>
    <xf numFmtId="0" fontId="0" fillId="0" borderId="0" xfId="0" applyAlignment="1" applyProtection="1">
      <alignment/>
      <protection hidden="1" locked="0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164" fontId="13" fillId="0" borderId="0" xfId="15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7" fontId="18" fillId="0" borderId="0" xfId="0" applyNumberFormat="1" applyFont="1" applyAlignment="1">
      <alignment/>
    </xf>
    <xf numFmtId="37" fontId="18" fillId="0" borderId="0" xfId="28" applyNumberFormat="1" applyFont="1" applyBorder="1" applyAlignment="1" quotePrefix="1">
      <alignment horizontal="right"/>
      <protection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4" fontId="16" fillId="0" borderId="0" xfId="15" applyNumberFormat="1" applyFont="1" applyAlignment="1">
      <alignment/>
    </xf>
    <xf numFmtId="164" fontId="16" fillId="0" borderId="0" xfId="27" applyNumberFormat="1" applyFont="1" applyAlignment="1">
      <alignment/>
      <protection/>
    </xf>
    <xf numFmtId="164" fontId="16" fillId="0" borderId="0" xfId="27" applyNumberFormat="1" applyFont="1" applyAlignment="1">
      <alignment horizontal="center"/>
      <protection/>
    </xf>
    <xf numFmtId="164" fontId="14" fillId="0" borderId="0" xfId="27" applyNumberFormat="1" applyFont="1" applyAlignment="1">
      <alignment/>
      <protection/>
    </xf>
    <xf numFmtId="164" fontId="16" fillId="0" borderId="0" xfId="15" applyNumberFormat="1" applyFont="1" applyAlignment="1">
      <alignment/>
    </xf>
    <xf numFmtId="164" fontId="16" fillId="0" borderId="0" xfId="15" applyNumberFormat="1" applyFont="1" applyAlignment="1">
      <alignment horizontal="center"/>
    </xf>
    <xf numFmtId="164" fontId="14" fillId="0" borderId="0" xfId="15" applyNumberFormat="1" applyFont="1" applyAlignment="1">
      <alignment horizontal="center"/>
    </xf>
    <xf numFmtId="164" fontId="14" fillId="0" borderId="0" xfId="15" applyNumberFormat="1" applyFont="1" applyAlignment="1">
      <alignment/>
    </xf>
    <xf numFmtId="37" fontId="16" fillId="0" borderId="0" xfId="0" applyNumberFormat="1" applyFont="1" applyBorder="1" applyAlignment="1">
      <alignment/>
    </xf>
    <xf numFmtId="164" fontId="14" fillId="0" borderId="0" xfId="15" applyNumberFormat="1" applyFont="1" applyAlignment="1">
      <alignment/>
    </xf>
    <xf numFmtId="164" fontId="14" fillId="0" borderId="2" xfId="15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0" xfId="15" applyNumberFormat="1" applyFont="1" applyBorder="1" applyAlignment="1">
      <alignment horizontal="right"/>
    </xf>
    <xf numFmtId="164" fontId="14" fillId="0" borderId="0" xfId="27" applyNumberFormat="1" applyFont="1" applyBorder="1" applyAlignment="1">
      <alignment vertical="center"/>
      <protection/>
    </xf>
    <xf numFmtId="164" fontId="14" fillId="0" borderId="0" xfId="15" applyNumberFormat="1" applyFont="1" applyAlignment="1">
      <alignment vertic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6" fillId="0" borderId="0" xfId="27" applyNumberFormat="1" applyFont="1" applyBorder="1" applyAlignment="1">
      <alignment horizontal="left" vertical="center" indent="2"/>
      <protection/>
    </xf>
    <xf numFmtId="37" fontId="14" fillId="0" borderId="2" xfId="30" applyNumberFormat="1" applyFont="1" applyBorder="1" applyAlignment="1">
      <alignment horizontal="left"/>
      <protection/>
    </xf>
    <xf numFmtId="164" fontId="15" fillId="0" borderId="0" xfId="29" applyNumberFormat="1" applyFont="1" applyAlignment="1">
      <alignment horizontal="right"/>
      <protection/>
    </xf>
    <xf numFmtId="164" fontId="15" fillId="0" borderId="0" xfId="29" applyNumberFormat="1" applyFont="1" applyBorder="1" applyAlignment="1">
      <alignment horizontal="right"/>
      <protection/>
    </xf>
    <xf numFmtId="164" fontId="16" fillId="0" borderId="0" xfId="15" applyNumberFormat="1" applyFont="1" applyAlignment="1">
      <alignment horizontal="right"/>
    </xf>
    <xf numFmtId="37" fontId="16" fillId="0" borderId="0" xfId="29" applyNumberFormat="1" applyFont="1" applyAlignment="1">
      <alignment horizontal="right"/>
      <protection/>
    </xf>
    <xf numFmtId="37" fontId="16" fillId="0" borderId="0" xfId="29" applyNumberFormat="1" applyFont="1" applyBorder="1" applyAlignment="1">
      <alignment horizontal="right"/>
      <protection/>
    </xf>
    <xf numFmtId="37" fontId="14" fillId="0" borderId="2" xfId="30" applyNumberFormat="1" applyFont="1" applyBorder="1" applyAlignment="1">
      <alignment horizontal="right"/>
      <protection/>
    </xf>
    <xf numFmtId="37" fontId="14" fillId="0" borderId="0" xfId="30" applyNumberFormat="1" applyFont="1" applyBorder="1" applyAlignment="1">
      <alignment horizontal="left" vertical="center"/>
      <protection/>
    </xf>
    <xf numFmtId="37" fontId="14" fillId="0" borderId="0" xfId="30" applyNumberFormat="1" applyFont="1" applyBorder="1" applyAlignment="1">
      <alignment horizontal="right" vertical="center"/>
      <protection/>
    </xf>
    <xf numFmtId="37" fontId="16" fillId="0" borderId="3" xfId="28" applyNumberFormat="1" applyFont="1" applyFill="1" applyBorder="1" applyAlignment="1">
      <alignment horizontal="center" vertical="center"/>
      <protection/>
    </xf>
    <xf numFmtId="37" fontId="16" fillId="0" borderId="3" xfId="28" applyNumberFormat="1" applyFont="1" applyFill="1" applyBorder="1" applyAlignment="1">
      <alignment horizontal="center" vertical="center" wrapText="1"/>
      <protection/>
    </xf>
    <xf numFmtId="43" fontId="16" fillId="0" borderId="3" xfId="15" applyFont="1" applyFill="1" applyBorder="1" applyAlignment="1">
      <alignment horizontal="right" vertical="center" wrapText="1"/>
    </xf>
    <xf numFmtId="37" fontId="16" fillId="0" borderId="3" xfId="28" applyNumberFormat="1" applyFont="1" applyFill="1" applyBorder="1" applyAlignment="1">
      <alignment horizontal="right" vertical="center"/>
      <protection/>
    </xf>
    <xf numFmtId="37" fontId="16" fillId="0" borderId="4" xfId="28" applyNumberFormat="1" applyFont="1" applyBorder="1" applyAlignment="1">
      <alignment horizontal="left"/>
      <protection/>
    </xf>
    <xf numFmtId="37" fontId="16" fillId="0" borderId="0" xfId="28" applyNumberFormat="1" applyFont="1" applyBorder="1" applyAlignment="1">
      <alignment horizontal="left" indent="1"/>
      <protection/>
    </xf>
    <xf numFmtId="37" fontId="14" fillId="0" borderId="0" xfId="28" applyNumberFormat="1" applyFont="1" applyBorder="1" applyAlignment="1">
      <alignment horizontal="center"/>
      <protection/>
    </xf>
    <xf numFmtId="37" fontId="16" fillId="0" borderId="4" xfId="28" applyNumberFormat="1" applyFont="1" applyBorder="1" applyAlignment="1" quotePrefix="1">
      <alignment horizontal="right"/>
      <protection/>
    </xf>
    <xf numFmtId="37" fontId="16" fillId="0" borderId="0" xfId="28" applyNumberFormat="1" applyFont="1" applyBorder="1" applyAlignment="1" quotePrefix="1">
      <alignment horizontal="right"/>
      <protection/>
    </xf>
    <xf numFmtId="164" fontId="16" fillId="0" borderId="4" xfId="15" applyNumberFormat="1" applyFont="1" applyBorder="1" applyAlignment="1">
      <alignment horizontal="right"/>
    </xf>
    <xf numFmtId="37" fontId="14" fillId="0" borderId="5" xfId="28" applyNumberFormat="1" applyFont="1" applyBorder="1" applyAlignment="1">
      <alignment horizontal="left"/>
      <protection/>
    </xf>
    <xf numFmtId="37" fontId="14" fillId="0" borderId="0" xfId="28" applyNumberFormat="1" applyFont="1" applyBorder="1" applyAlignment="1">
      <alignment horizontal="left" indent="1"/>
      <protection/>
    </xf>
    <xf numFmtId="164" fontId="14" fillId="0" borderId="5" xfId="15" applyNumberFormat="1" applyFont="1" applyBorder="1" applyAlignment="1">
      <alignment horizontal="right"/>
    </xf>
    <xf numFmtId="37" fontId="14" fillId="0" borderId="0" xfId="28" applyNumberFormat="1" applyFont="1" applyBorder="1" applyAlignment="1" quotePrefix="1">
      <alignment horizontal="right"/>
      <protection/>
    </xf>
    <xf numFmtId="37" fontId="16" fillId="0" borderId="5" xfId="28" applyNumberFormat="1" applyFont="1" applyBorder="1" applyAlignment="1">
      <alignment horizontal="left"/>
      <protection/>
    </xf>
    <xf numFmtId="37" fontId="14" fillId="0" borderId="0" xfId="28" applyNumberFormat="1" applyFont="1" applyBorder="1" applyAlignment="1" quotePrefix="1">
      <alignment horizontal="center"/>
      <protection/>
    </xf>
    <xf numFmtId="164" fontId="16" fillId="0" borderId="5" xfId="15" applyNumberFormat="1" applyFont="1" applyBorder="1" applyAlignment="1">
      <alignment horizontal="right"/>
    </xf>
    <xf numFmtId="37" fontId="19" fillId="0" borderId="0" xfId="28" applyNumberFormat="1" applyFont="1" applyBorder="1" applyAlignment="1" quotePrefix="1">
      <alignment horizontal="center"/>
      <protection/>
    </xf>
    <xf numFmtId="37" fontId="19" fillId="0" borderId="0" xfId="28" applyNumberFormat="1" applyFont="1" applyBorder="1" applyAlignment="1" quotePrefix="1">
      <alignment horizontal="right"/>
      <protection/>
    </xf>
    <xf numFmtId="164" fontId="19" fillId="0" borderId="5" xfId="15" applyNumberFormat="1" applyFont="1" applyBorder="1" applyAlignment="1">
      <alignment horizontal="right"/>
    </xf>
    <xf numFmtId="37" fontId="16" fillId="0" borderId="6" xfId="28" applyNumberFormat="1" applyFont="1" applyBorder="1" applyAlignment="1">
      <alignment horizontal="left"/>
      <protection/>
    </xf>
    <xf numFmtId="164" fontId="16" fillId="0" borderId="6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37" fontId="16" fillId="0" borderId="0" xfId="28" applyNumberFormat="1" applyFont="1" applyBorder="1" applyAlignment="1">
      <alignment horizontal="left"/>
      <protection/>
    </xf>
    <xf numFmtId="164" fontId="16" fillId="0" borderId="6" xfId="15" applyNumberFormat="1" applyFont="1" applyBorder="1" applyAlignment="1">
      <alignment horizontal="right"/>
    </xf>
    <xf numFmtId="37" fontId="14" fillId="0" borderId="6" xfId="28" applyNumberFormat="1" applyFont="1" applyBorder="1" applyAlignment="1">
      <alignment horizontal="left" indent="1"/>
      <protection/>
    </xf>
    <xf numFmtId="37" fontId="16" fillId="0" borderId="7" xfId="28" applyNumberFormat="1" applyFont="1" applyBorder="1" applyAlignment="1">
      <alignment horizontal="center"/>
      <protection/>
    </xf>
    <xf numFmtId="37" fontId="14" fillId="0" borderId="7" xfId="28" applyNumberFormat="1" applyFont="1" applyBorder="1" applyAlignment="1">
      <alignment horizontal="center"/>
      <protection/>
    </xf>
    <xf numFmtId="37" fontId="16" fillId="0" borderId="7" xfId="28" applyNumberFormat="1" applyFont="1" applyBorder="1" applyAlignment="1">
      <alignment horizontal="right"/>
      <protection/>
    </xf>
    <xf numFmtId="164" fontId="16" fillId="0" borderId="7" xfId="15" applyNumberFormat="1" applyFont="1" applyBorder="1" applyAlignment="1">
      <alignment horizontal="right"/>
    </xf>
    <xf numFmtId="37" fontId="14" fillId="0" borderId="0" xfId="28" applyNumberFormat="1" applyFont="1" applyAlignment="1">
      <alignment vertical="center"/>
      <protection/>
    </xf>
    <xf numFmtId="37" fontId="14" fillId="0" borderId="0" xfId="28" applyNumberFormat="1" applyFont="1" applyBorder="1" applyAlignment="1">
      <alignment vertical="center"/>
      <protection/>
    </xf>
    <xf numFmtId="37" fontId="14" fillId="0" borderId="0" xfId="28" applyNumberFormat="1" applyFont="1" applyAlignment="1">
      <alignment horizontal="right" vertical="center"/>
      <protection/>
    </xf>
    <xf numFmtId="37" fontId="14" fillId="0" borderId="0" xfId="28" applyNumberFormat="1" applyFont="1" applyBorder="1" applyAlignment="1">
      <alignment horizontal="right" vertical="center"/>
      <protection/>
    </xf>
    <xf numFmtId="164" fontId="14" fillId="0" borderId="0" xfId="27" applyNumberFormat="1" applyFont="1" applyAlignment="1">
      <alignment vertical="center"/>
      <protection/>
    </xf>
    <xf numFmtId="0" fontId="14" fillId="0" borderId="0" xfId="0" applyFont="1" applyAlignment="1">
      <alignment horizontal="left" indent="6"/>
    </xf>
    <xf numFmtId="0" fontId="14" fillId="0" borderId="0" xfId="0" applyFont="1" applyBorder="1" applyAlignment="1">
      <alignment horizontal="left" indent="6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7" fontId="20" fillId="0" borderId="0" xfId="0" applyNumberFormat="1" applyFont="1" applyBorder="1" applyAlignment="1">
      <alignment/>
    </xf>
    <xf numFmtId="37" fontId="13" fillId="0" borderId="0" xfId="28" applyNumberFormat="1" applyFont="1" applyBorder="1" applyAlignment="1" quotePrefix="1">
      <alignment horizontal="right"/>
      <protection/>
    </xf>
    <xf numFmtId="37" fontId="18" fillId="0" borderId="0" xfId="0" applyNumberFormat="1" applyFont="1" applyBorder="1" applyAlignment="1">
      <alignment/>
    </xf>
    <xf numFmtId="37" fontId="18" fillId="0" borderId="0" xfId="28" applyNumberFormat="1" applyFont="1" applyBorder="1" applyAlignment="1">
      <alignment horizontal="right"/>
      <protection/>
    </xf>
    <xf numFmtId="164" fontId="18" fillId="0" borderId="0" xfId="0" applyNumberFormat="1" applyFont="1" applyBorder="1" applyAlignment="1">
      <alignment/>
    </xf>
    <xf numFmtId="164" fontId="21" fillId="0" borderId="8" xfId="15" applyNumberFormat="1" applyFont="1" applyBorder="1" applyAlignment="1">
      <alignment horizontal="center"/>
    </xf>
    <xf numFmtId="164" fontId="21" fillId="0" borderId="9" xfId="15" applyNumberFormat="1" applyFont="1" applyBorder="1" applyAlignment="1">
      <alignment horizontal="center"/>
    </xf>
    <xf numFmtId="164" fontId="21" fillId="0" borderId="10" xfId="15" applyNumberFormat="1" applyFont="1" applyBorder="1" applyAlignment="1">
      <alignment horizontal="center"/>
    </xf>
    <xf numFmtId="164" fontId="22" fillId="0" borderId="2" xfId="15" applyNumberFormat="1" applyFont="1" applyBorder="1" applyAlignment="1">
      <alignment/>
    </xf>
    <xf numFmtId="41" fontId="21" fillId="0" borderId="11" xfId="15" applyNumberFormat="1" applyFont="1" applyBorder="1" applyAlignment="1">
      <alignment horizontal="center"/>
    </xf>
    <xf numFmtId="164" fontId="21" fillId="0" borderId="12" xfId="15" applyNumberFormat="1" applyFont="1" applyBorder="1" applyAlignment="1">
      <alignment horizontal="center"/>
    </xf>
    <xf numFmtId="164" fontId="22" fillId="0" borderId="12" xfId="15" applyNumberFormat="1" applyFont="1" applyBorder="1" applyAlignment="1">
      <alignment/>
    </xf>
    <xf numFmtId="164" fontId="22" fillId="0" borderId="12" xfId="15" applyNumberFormat="1" applyFont="1" applyBorder="1" applyAlignment="1">
      <alignment wrapText="1"/>
    </xf>
    <xf numFmtId="41" fontId="22" fillId="0" borderId="12" xfId="15" applyNumberFormat="1" applyFont="1" applyBorder="1" applyAlignment="1">
      <alignment/>
    </xf>
    <xf numFmtId="164" fontId="21" fillId="0" borderId="13" xfId="15" applyNumberFormat="1" applyFont="1" applyBorder="1" applyAlignment="1">
      <alignment horizontal="center"/>
    </xf>
    <xf numFmtId="164" fontId="22" fillId="0" borderId="13" xfId="15" applyNumberFormat="1" applyFont="1" applyBorder="1" applyAlignment="1">
      <alignment/>
    </xf>
    <xf numFmtId="164" fontId="14" fillId="0" borderId="14" xfId="15" applyNumberFormat="1" applyFont="1" applyBorder="1" applyAlignment="1">
      <alignment wrapText="1"/>
    </xf>
    <xf numFmtId="41" fontId="14" fillId="0" borderId="13" xfId="15" applyNumberFormat="1" applyFont="1" applyBorder="1" applyAlignment="1">
      <alignment/>
    </xf>
    <xf numFmtId="164" fontId="14" fillId="0" borderId="14" xfId="15" applyNumberFormat="1" applyFont="1" applyBorder="1" applyAlignment="1">
      <alignment horizontal="left" wrapText="1"/>
    </xf>
    <xf numFmtId="164" fontId="22" fillId="0" borderId="13" xfId="15" applyNumberFormat="1" applyFont="1" applyBorder="1" applyAlignment="1">
      <alignment horizontal="center"/>
    </xf>
    <xf numFmtId="164" fontId="14" fillId="0" borderId="14" xfId="15" applyNumberFormat="1" applyFont="1" applyBorder="1" applyAlignment="1">
      <alignment horizontal="left" wrapText="1" indent="2"/>
    </xf>
    <xf numFmtId="164" fontId="22" fillId="0" borderId="14" xfId="15" applyNumberFormat="1" applyFont="1" applyBorder="1" applyAlignment="1">
      <alignment horizontal="center"/>
    </xf>
    <xf numFmtId="164" fontId="22" fillId="0" borderId="14" xfId="15" applyNumberFormat="1" applyFont="1" applyBorder="1" applyAlignment="1">
      <alignment/>
    </xf>
    <xf numFmtId="41" fontId="14" fillId="0" borderId="14" xfId="15" applyNumberFormat="1" applyFont="1" applyBorder="1" applyAlignment="1">
      <alignment/>
    </xf>
    <xf numFmtId="164" fontId="22" fillId="0" borderId="15" xfId="15" applyNumberFormat="1" applyFont="1" applyBorder="1" applyAlignment="1">
      <alignment/>
    </xf>
    <xf numFmtId="41" fontId="14" fillId="0" borderId="15" xfId="15" applyNumberFormat="1" applyFont="1" applyBorder="1" applyAlignment="1">
      <alignment/>
    </xf>
    <xf numFmtId="164" fontId="22" fillId="0" borderId="16" xfId="15" applyNumberFormat="1" applyFont="1" applyBorder="1" applyAlignment="1">
      <alignment/>
    </xf>
    <xf numFmtId="41" fontId="14" fillId="0" borderId="16" xfId="15" applyNumberFormat="1" applyFont="1" applyBorder="1" applyAlignment="1">
      <alignment/>
    </xf>
    <xf numFmtId="41" fontId="16" fillId="0" borderId="11" xfId="15" applyNumberFormat="1" applyFont="1" applyBorder="1" applyAlignment="1">
      <alignment/>
    </xf>
    <xf numFmtId="41" fontId="13" fillId="0" borderId="11" xfId="15" applyNumberFormat="1" applyFont="1" applyBorder="1" applyAlignment="1">
      <alignment vertical="center"/>
    </xf>
    <xf numFmtId="164" fontId="21" fillId="0" borderId="0" xfId="15" applyNumberFormat="1" applyFont="1" applyBorder="1" applyAlignment="1">
      <alignment horizontal="center" vertical="center"/>
    </xf>
    <xf numFmtId="41" fontId="13" fillId="0" borderId="0" xfId="15" applyNumberFormat="1" applyFont="1" applyBorder="1" applyAlignment="1">
      <alignment vertical="center"/>
    </xf>
    <xf numFmtId="164" fontId="22" fillId="0" borderId="0" xfId="15" applyNumberFormat="1" applyFont="1" applyAlignment="1">
      <alignment/>
    </xf>
    <xf numFmtId="164" fontId="13" fillId="0" borderId="0" xfId="15" applyNumberFormat="1" applyFont="1" applyAlignment="1">
      <alignment/>
    </xf>
    <xf numFmtId="41" fontId="13" fillId="0" borderId="0" xfId="15" applyNumberFormat="1" applyFont="1" applyAlignment="1">
      <alignment/>
    </xf>
    <xf numFmtId="41" fontId="16" fillId="0" borderId="0" xfId="15" applyNumberFormat="1" applyFont="1" applyBorder="1" applyAlignment="1">
      <alignment/>
    </xf>
    <xf numFmtId="41" fontId="22" fillId="0" borderId="0" xfId="15" applyNumberFormat="1" applyFont="1" applyAlignment="1">
      <alignment/>
    </xf>
    <xf numFmtId="164" fontId="22" fillId="0" borderId="0" xfId="15" applyNumberFormat="1" applyFont="1" applyAlignment="1">
      <alignment/>
    </xf>
    <xf numFmtId="164" fontId="15" fillId="0" borderId="0" xfId="29" applyNumberFormat="1" applyFont="1" applyAlignment="1">
      <alignment/>
      <protection/>
    </xf>
    <xf numFmtId="37" fontId="16" fillId="0" borderId="0" xfId="29" applyNumberFormat="1" applyFont="1" applyAlignment="1">
      <alignment horizontal="left"/>
      <protection/>
    </xf>
    <xf numFmtId="37" fontId="16" fillId="0" borderId="2" xfId="30" applyNumberFormat="1" applyFont="1" applyBorder="1" applyAlignment="1">
      <alignment horizontal="left"/>
      <protection/>
    </xf>
    <xf numFmtId="37" fontId="16" fillId="0" borderId="0" xfId="30" applyNumberFormat="1" applyFont="1" applyBorder="1" applyAlignment="1">
      <alignment horizontal="left" vertical="center"/>
      <protection/>
    </xf>
    <xf numFmtId="37" fontId="16" fillId="0" borderId="4" xfId="28" applyNumberFormat="1" applyFont="1" applyBorder="1" applyAlignment="1" quotePrefix="1">
      <alignment horizontal="center"/>
      <protection/>
    </xf>
    <xf numFmtId="37" fontId="16" fillId="0" borderId="0" xfId="28" applyNumberFormat="1" applyFont="1" applyBorder="1" applyAlignment="1" quotePrefix="1">
      <alignment horizontal="center"/>
      <protection/>
    </xf>
    <xf numFmtId="37" fontId="14" fillId="0" borderId="5" xfId="28" applyNumberFormat="1" applyFont="1" applyBorder="1" applyAlignment="1" quotePrefix="1">
      <alignment horizontal="center"/>
      <protection/>
    </xf>
    <xf numFmtId="37" fontId="16" fillId="0" borderId="4" xfId="28" applyNumberFormat="1" applyFont="1" applyBorder="1" applyAlignment="1">
      <alignment horizontal="left" indent="1"/>
      <protection/>
    </xf>
    <xf numFmtId="37" fontId="16" fillId="0" borderId="5" xfId="28" applyNumberFormat="1" applyFont="1" applyBorder="1" applyAlignment="1" quotePrefix="1">
      <alignment horizontal="center"/>
      <protection/>
    </xf>
    <xf numFmtId="37" fontId="19" fillId="0" borderId="5" xfId="28" applyNumberFormat="1" applyFont="1" applyBorder="1" applyAlignment="1">
      <alignment horizontal="left" indent="1"/>
      <protection/>
    </xf>
    <xf numFmtId="37" fontId="19" fillId="0" borderId="0" xfId="28" applyNumberFormat="1" applyFont="1" applyBorder="1" applyAlignment="1">
      <alignment horizontal="left" indent="1"/>
      <protection/>
    </xf>
    <xf numFmtId="37" fontId="19" fillId="0" borderId="5" xfId="28" applyNumberFormat="1" applyFont="1" applyBorder="1" applyAlignment="1" quotePrefix="1">
      <alignment horizontal="center"/>
      <protection/>
    </xf>
    <xf numFmtId="37" fontId="19" fillId="0" borderId="0" xfId="28" applyNumberFormat="1" applyFont="1" applyBorder="1" applyAlignment="1">
      <alignment horizontal="center"/>
      <protection/>
    </xf>
    <xf numFmtId="37" fontId="16" fillId="0" borderId="6" xfId="28" applyNumberFormat="1" applyFont="1" applyBorder="1" applyAlignment="1">
      <alignment horizontal="center"/>
      <protection/>
    </xf>
    <xf numFmtId="37" fontId="16" fillId="0" borderId="0" xfId="28" applyNumberFormat="1" applyFont="1" applyBorder="1" applyAlignment="1">
      <alignment horizontal="center"/>
      <protection/>
    </xf>
    <xf numFmtId="37" fontId="14" fillId="0" borderId="5" xfId="28" applyNumberFormat="1" applyFont="1" applyBorder="1" applyAlignment="1">
      <alignment horizontal="center"/>
      <protection/>
    </xf>
    <xf numFmtId="37" fontId="16" fillId="0" borderId="0" xfId="28" applyNumberFormat="1" applyFont="1" applyBorder="1" applyAlignment="1">
      <alignment vertical="center"/>
      <protection/>
    </xf>
    <xf numFmtId="164" fontId="16" fillId="0" borderId="0" xfId="27" applyNumberFormat="1" applyFont="1" applyBorder="1" applyAlignment="1">
      <alignment vertical="center"/>
      <protection/>
    </xf>
    <xf numFmtId="164" fontId="14" fillId="0" borderId="0" xfId="27" applyNumberFormat="1" applyFont="1">
      <alignment/>
      <protection/>
    </xf>
    <xf numFmtId="164" fontId="16" fillId="0" borderId="0" xfId="27" applyNumberFormat="1" applyFont="1" applyBorder="1">
      <alignment/>
      <protection/>
    </xf>
    <xf numFmtId="0" fontId="14" fillId="0" borderId="0" xfId="0" applyFont="1" applyAlignment="1" quotePrefix="1">
      <alignment horizontal="left" indent="5"/>
    </xf>
    <xf numFmtId="0" fontId="14" fillId="0" borderId="0" xfId="0" applyFont="1" applyBorder="1" applyAlignment="1" quotePrefix="1">
      <alignment horizontal="left" indent="5"/>
    </xf>
    <xf numFmtId="0" fontId="14" fillId="0" borderId="0" xfId="0" applyFont="1" applyAlignment="1">
      <alignment horizontal="left" indent="7"/>
    </xf>
    <xf numFmtId="0" fontId="14" fillId="0" borderId="0" xfId="0" applyFont="1" applyBorder="1" applyAlignment="1">
      <alignment horizontal="left" indent="7"/>
    </xf>
    <xf numFmtId="37" fontId="16" fillId="0" borderId="5" xfId="28" applyNumberFormat="1" applyFont="1" applyBorder="1" applyAlignment="1">
      <alignment horizontal="center"/>
      <protection/>
    </xf>
    <xf numFmtId="164" fontId="14" fillId="2" borderId="5" xfId="15" applyNumberFormat="1" applyFont="1" applyFill="1" applyBorder="1" applyAlignment="1">
      <alignment horizontal="right"/>
    </xf>
    <xf numFmtId="41" fontId="21" fillId="0" borderId="17" xfId="15" applyNumberFormat="1" applyFont="1" applyBorder="1" applyAlignment="1">
      <alignment horizontal="center"/>
    </xf>
    <xf numFmtId="41" fontId="21" fillId="0" borderId="18" xfId="15" applyNumberFormat="1" applyFont="1" applyBorder="1" applyAlignment="1">
      <alignment horizontal="center"/>
    </xf>
    <xf numFmtId="164" fontId="21" fillId="0" borderId="17" xfId="15" applyNumberFormat="1" applyFont="1" applyBorder="1" applyAlignment="1">
      <alignment horizontal="center" vertical="center"/>
    </xf>
    <xf numFmtId="164" fontId="21" fillId="0" borderId="19" xfId="15" applyNumberFormat="1" applyFont="1" applyBorder="1" applyAlignment="1">
      <alignment horizontal="center" vertical="center"/>
    </xf>
    <xf numFmtId="164" fontId="21" fillId="0" borderId="18" xfId="15" applyNumberFormat="1" applyFont="1" applyBorder="1" applyAlignment="1">
      <alignment horizontal="center" vertical="center"/>
    </xf>
    <xf numFmtId="164" fontId="14" fillId="0" borderId="0" xfId="15" applyNumberFormat="1" applyFont="1" applyAlignment="1">
      <alignment horizontal="center"/>
    </xf>
    <xf numFmtId="164" fontId="16" fillId="0" borderId="0" xfId="15" applyNumberFormat="1" applyFont="1" applyAlignment="1">
      <alignment horizontal="center" vertical="center"/>
    </xf>
  </cellXfs>
  <cellStyles count="32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CDKT" xfId="27"/>
    <cellStyle name="Normal_KQKD1" xfId="28"/>
    <cellStyle name="Normal_KQKD2" xfId="29"/>
    <cellStyle name="Normal_Sheet1" xfId="30"/>
    <cellStyle name="Percent" xfId="31"/>
    <cellStyle name="Total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HOBONG" xfId="37"/>
    <cellStyle name="뷭?_BOOKSHIP" xfId="38"/>
    <cellStyle name="一般_BCTC012000Year.VIET(New)" xfId="39"/>
    <cellStyle name="콤마 [0]_1202" xfId="40"/>
    <cellStyle name="콤마_1202" xfId="41"/>
    <cellStyle name="통화 [0]_1202" xfId="42"/>
    <cellStyle name="통화_1202" xfId="43"/>
    <cellStyle name="표준_(정보부문)월별인원계획" xfId="44"/>
    <cellStyle name="표준_kc-elec system check lis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GUYEN%20HIEU\NIEN%20DO%202005\NAM%20VIET\CDKT-N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shome\LOCALS~1\Temp\Rar$DI00.894\BCTC-TS4%20-%20H.nhat%20-22.3.0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-GT"/>
      <sheetName val="TM1"/>
      <sheetName val="TM2"/>
      <sheetName val="TMINH3"/>
      <sheetName val="00000000"/>
    </sheetNames>
    <sheetDataSet>
      <sheetData sheetId="0">
        <row r="3">
          <cell r="G3" t="str">
            <v>Ñôn vò tính: VNÑ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BIA"/>
      <sheetName val="MUCLUC"/>
      <sheetName val="BCTGD"/>
      <sheetName val="BCKT"/>
      <sheetName val="CDKT"/>
      <sheetName val="KQKD"/>
      <sheetName val="LCTT-TT"/>
      <sheetName val="TM"/>
      <sheetName val="00000000"/>
    </sheetNames>
    <sheetDataSet>
      <sheetData sheetId="5">
        <row r="1">
          <cell r="A1" t="str">
            <v>COÂNG TY COÅ PHAÀN THUÛY SAÛN SOÁ 4 </v>
          </cell>
        </row>
        <row r="100">
          <cell r="G100" t="str">
            <v>Ngaøy 30 thaùng 01 naêm 2008</v>
          </cell>
        </row>
        <row r="101">
          <cell r="G101" t="str">
            <v>Toång Giaùm Ñoác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:IV16384"/>
    </sheetView>
  </sheetViews>
  <sheetFormatPr defaultColWidth="8.796875" defaultRowHeight="14.25"/>
  <cols>
    <col min="1" max="1" width="3.8984375" style="3" customWidth="1"/>
    <col min="2" max="2" width="5.59765625" style="3" customWidth="1"/>
    <col min="3" max="3" width="26.09765625" style="3" customWidth="1"/>
    <col min="4" max="4" width="12" style="3" customWidth="1"/>
    <col min="5" max="5" width="11.8984375" style="3" customWidth="1"/>
    <col min="6" max="6" width="14.8984375" style="3" customWidth="1"/>
    <col min="7" max="7" width="13.3984375" style="3" customWidth="1"/>
    <col min="8" max="16384" width="9" style="3" customWidth="1"/>
  </cols>
  <sheetData>
    <row r="1" spans="1:5" ht="15.75">
      <c r="A1" s="16" t="s">
        <v>53</v>
      </c>
      <c r="B1" s="17"/>
      <c r="C1" s="18"/>
      <c r="D1" s="19"/>
      <c r="E1" s="19"/>
    </row>
    <row r="2" spans="1:5" ht="15.75">
      <c r="A2" s="19" t="s">
        <v>42</v>
      </c>
      <c r="B2" s="20"/>
      <c r="C2" s="19"/>
      <c r="D2" s="19"/>
      <c r="E2" s="19"/>
    </row>
    <row r="3" spans="1:5" ht="15.75">
      <c r="A3" s="19" t="s">
        <v>54</v>
      </c>
      <c r="B3" s="20"/>
      <c r="C3" s="19"/>
      <c r="D3" s="19"/>
      <c r="E3" s="19"/>
    </row>
    <row r="4" spans="1:5" ht="15.75">
      <c r="A4" s="15"/>
      <c r="B4" s="21"/>
      <c r="C4" s="22"/>
      <c r="D4" s="22"/>
      <c r="E4" s="15" t="s">
        <v>43</v>
      </c>
    </row>
    <row r="5" spans="1:7" ht="15">
      <c r="A5" s="86" t="s">
        <v>44</v>
      </c>
      <c r="B5" s="86" t="s">
        <v>45</v>
      </c>
      <c r="C5" s="87" t="s">
        <v>46</v>
      </c>
      <c r="D5" s="145" t="s">
        <v>55</v>
      </c>
      <c r="E5" s="146"/>
      <c r="F5" s="145" t="s">
        <v>56</v>
      </c>
      <c r="G5" s="146"/>
    </row>
    <row r="6" spans="1:7" ht="15">
      <c r="A6" s="88"/>
      <c r="B6" s="88" t="s">
        <v>47</v>
      </c>
      <c r="C6" s="89"/>
      <c r="D6" s="90" t="s">
        <v>48</v>
      </c>
      <c r="E6" s="90" t="s">
        <v>49</v>
      </c>
      <c r="F6" s="90" t="s">
        <v>48</v>
      </c>
      <c r="G6" s="90" t="s">
        <v>49</v>
      </c>
    </row>
    <row r="7" spans="1:7" ht="36" customHeight="1">
      <c r="A7" s="91"/>
      <c r="B7" s="92"/>
      <c r="C7" s="93"/>
      <c r="D7" s="94"/>
      <c r="E7" s="94"/>
      <c r="F7" s="94"/>
      <c r="G7" s="94"/>
    </row>
    <row r="8" spans="1:7" ht="24.75" customHeight="1">
      <c r="A8" s="95" t="s">
        <v>23</v>
      </c>
      <c r="B8" s="96"/>
      <c r="C8" s="97" t="s">
        <v>57</v>
      </c>
      <c r="D8" s="98"/>
      <c r="E8" s="98"/>
      <c r="F8" s="98"/>
      <c r="G8" s="98"/>
    </row>
    <row r="9" spans="1:7" ht="36" customHeight="1">
      <c r="A9" s="95"/>
      <c r="B9" s="96"/>
      <c r="C9" s="99" t="s">
        <v>58</v>
      </c>
      <c r="D9" s="98"/>
      <c r="E9" s="98"/>
      <c r="F9" s="98"/>
      <c r="G9" s="98"/>
    </row>
    <row r="10" spans="1:7" ht="26.25" customHeight="1">
      <c r="A10" s="100"/>
      <c r="B10" s="96"/>
      <c r="C10" s="101" t="s">
        <v>59</v>
      </c>
      <c r="D10" s="98">
        <v>18488826</v>
      </c>
      <c r="E10" s="98"/>
      <c r="F10" s="98">
        <f>D10</f>
        <v>18488826</v>
      </c>
      <c r="G10" s="98"/>
    </row>
    <row r="11" spans="1:7" ht="36" customHeight="1">
      <c r="A11" s="95"/>
      <c r="B11" s="96"/>
      <c r="C11" s="101" t="s">
        <v>60</v>
      </c>
      <c r="D11" s="98"/>
      <c r="E11" s="98">
        <v>18488826</v>
      </c>
      <c r="F11" s="98"/>
      <c r="G11" s="98"/>
    </row>
    <row r="12" spans="1:7" ht="19.5" customHeight="1">
      <c r="A12" s="95"/>
      <c r="B12" s="96"/>
      <c r="C12" s="97" t="s">
        <v>61</v>
      </c>
      <c r="D12" s="98"/>
      <c r="E12" s="98"/>
      <c r="F12" s="98"/>
      <c r="G12" s="98"/>
    </row>
    <row r="13" spans="1:7" ht="15.75">
      <c r="A13" s="100"/>
      <c r="B13" s="96"/>
      <c r="C13" s="101" t="s">
        <v>59</v>
      </c>
      <c r="D13" s="98">
        <v>25000000</v>
      </c>
      <c r="E13" s="98"/>
      <c r="F13" s="98">
        <f>D13</f>
        <v>25000000</v>
      </c>
      <c r="G13" s="98"/>
    </row>
    <row r="14" spans="1:7" ht="34.5" customHeight="1">
      <c r="A14" s="95"/>
      <c r="B14" s="96"/>
      <c r="C14" s="101" t="s">
        <v>60</v>
      </c>
      <c r="D14" s="98"/>
      <c r="E14" s="98">
        <f>D13</f>
        <v>25000000</v>
      </c>
      <c r="F14" s="98"/>
      <c r="G14" s="98"/>
    </row>
    <row r="15" spans="1:7" ht="24" customHeight="1">
      <c r="A15" s="95"/>
      <c r="B15" s="96"/>
      <c r="C15" s="101"/>
      <c r="D15" s="98"/>
      <c r="E15" s="98"/>
      <c r="F15" s="98"/>
      <c r="G15" s="98"/>
    </row>
    <row r="16" spans="1:7" ht="40.5" customHeight="1">
      <c r="A16" s="95" t="s">
        <v>28</v>
      </c>
      <c r="B16" s="96"/>
      <c r="C16" s="97" t="s">
        <v>62</v>
      </c>
      <c r="D16" s="98"/>
      <c r="E16" s="98"/>
      <c r="F16" s="98"/>
      <c r="G16" s="98"/>
    </row>
    <row r="17" spans="1:7" ht="24" customHeight="1">
      <c r="A17" s="102"/>
      <c r="B17" s="103"/>
      <c r="C17" s="101" t="s">
        <v>63</v>
      </c>
      <c r="D17" s="104">
        <v>50000000</v>
      </c>
      <c r="E17" s="104"/>
      <c r="F17" s="104"/>
      <c r="G17" s="104">
        <f>E18</f>
        <v>50000000</v>
      </c>
    </row>
    <row r="18" spans="1:7" ht="24" customHeight="1">
      <c r="A18" s="95"/>
      <c r="B18" s="96"/>
      <c r="C18" s="101" t="s">
        <v>64</v>
      </c>
      <c r="D18" s="98"/>
      <c r="E18" s="98">
        <f>D17</f>
        <v>50000000</v>
      </c>
      <c r="F18" s="98"/>
      <c r="G18" s="98"/>
    </row>
    <row r="19" spans="1:7" ht="19.5" customHeight="1">
      <c r="A19" s="95"/>
      <c r="B19" s="96"/>
      <c r="C19" s="97"/>
      <c r="D19" s="98"/>
      <c r="E19" s="98"/>
      <c r="F19" s="98"/>
      <c r="G19" s="98"/>
    </row>
    <row r="20" spans="1:7" ht="19.5" customHeight="1">
      <c r="A20" s="95" t="s">
        <v>24</v>
      </c>
      <c r="B20" s="96"/>
      <c r="C20" s="97" t="s">
        <v>65</v>
      </c>
      <c r="D20" s="98"/>
      <c r="E20" s="98"/>
      <c r="F20" s="98"/>
      <c r="G20" s="98"/>
    </row>
    <row r="21" spans="1:7" ht="21.75" customHeight="1">
      <c r="A21" s="95"/>
      <c r="B21" s="96"/>
      <c r="C21" s="101" t="s">
        <v>66</v>
      </c>
      <c r="D21" s="98">
        <v>8116183</v>
      </c>
      <c r="E21" s="98"/>
      <c r="F21" s="98">
        <f>D21</f>
        <v>8116183</v>
      </c>
      <c r="G21" s="98"/>
    </row>
    <row r="22" spans="1:7" ht="19.5" customHeight="1">
      <c r="A22" s="95"/>
      <c r="B22" s="96"/>
      <c r="C22" s="101" t="s">
        <v>67</v>
      </c>
      <c r="D22" s="98"/>
      <c r="E22" s="98">
        <f>D21</f>
        <v>8116183</v>
      </c>
      <c r="F22" s="98"/>
      <c r="G22" s="98"/>
    </row>
    <row r="23" spans="1:7" ht="30" customHeight="1">
      <c r="A23" s="95"/>
      <c r="B23" s="105"/>
      <c r="C23" s="101"/>
      <c r="D23" s="106"/>
      <c r="E23" s="106"/>
      <c r="F23" s="98"/>
      <c r="G23" s="98"/>
    </row>
    <row r="24" spans="1:7" ht="15.75">
      <c r="A24" s="95" t="s">
        <v>15</v>
      </c>
      <c r="B24" s="96"/>
      <c r="C24" s="97" t="s">
        <v>68</v>
      </c>
      <c r="D24" s="98"/>
      <c r="E24" s="98"/>
      <c r="F24" s="98"/>
      <c r="G24" s="98"/>
    </row>
    <row r="25" spans="1:7" ht="15.75">
      <c r="A25" s="95"/>
      <c r="B25" s="105"/>
      <c r="C25" s="101" t="s">
        <v>66</v>
      </c>
      <c r="D25" s="106">
        <v>10599000</v>
      </c>
      <c r="E25" s="106"/>
      <c r="F25" s="98">
        <f>D25</f>
        <v>10599000</v>
      </c>
      <c r="G25" s="98"/>
    </row>
    <row r="26" spans="1:7" ht="15.75">
      <c r="A26" s="95"/>
      <c r="B26" s="105"/>
      <c r="C26" s="101" t="s">
        <v>69</v>
      </c>
      <c r="D26" s="106"/>
      <c r="E26" s="106">
        <f>D25</f>
        <v>10599000</v>
      </c>
      <c r="F26" s="98"/>
      <c r="G26" s="98"/>
    </row>
    <row r="27" spans="1:7" ht="15.75">
      <c r="A27" s="95"/>
      <c r="B27" s="107"/>
      <c r="C27" s="97"/>
      <c r="D27" s="108"/>
      <c r="E27" s="108"/>
      <c r="F27" s="98"/>
      <c r="G27" s="98"/>
    </row>
    <row r="28" spans="1:7" ht="18.75">
      <c r="A28" s="147" t="s">
        <v>70</v>
      </c>
      <c r="B28" s="148"/>
      <c r="C28" s="149"/>
      <c r="D28" s="109">
        <f>SUM(D7:D27)</f>
        <v>112204009</v>
      </c>
      <c r="E28" s="109">
        <f>SUM(E7:E27)</f>
        <v>112204009</v>
      </c>
      <c r="F28" s="110">
        <f>SUM(F7:F27)</f>
        <v>62204009</v>
      </c>
      <c r="G28" s="110">
        <f>SUM(G7:G27)</f>
        <v>50000000</v>
      </c>
    </row>
    <row r="29" spans="1:7" ht="18.75">
      <c r="A29" s="111"/>
      <c r="B29" s="111"/>
      <c r="C29" s="111"/>
      <c r="D29" s="112"/>
      <c r="E29" s="112"/>
      <c r="F29" s="112"/>
      <c r="G29" s="112"/>
    </row>
    <row r="30" spans="1:7" ht="18.75">
      <c r="A30" s="113"/>
      <c r="B30" s="113"/>
      <c r="C30" s="114" t="s">
        <v>50</v>
      </c>
      <c r="D30" s="115"/>
      <c r="E30" s="116">
        <f>D28</f>
        <v>112204009</v>
      </c>
      <c r="F30" s="117"/>
      <c r="G30" s="117"/>
    </row>
    <row r="31" spans="1:7" ht="18.75">
      <c r="A31" s="113"/>
      <c r="B31" s="113"/>
      <c r="C31" s="114" t="s">
        <v>51</v>
      </c>
      <c r="D31" s="115"/>
      <c r="E31" s="116">
        <f>E28</f>
        <v>112204009</v>
      </c>
      <c r="F31" s="117"/>
      <c r="G31" s="117"/>
    </row>
    <row r="32" spans="1:7" ht="18.75">
      <c r="A32" s="113"/>
      <c r="B32" s="113"/>
      <c r="C32" s="114" t="s">
        <v>71</v>
      </c>
      <c r="D32" s="115"/>
      <c r="E32" s="116">
        <f>G28-F28</f>
        <v>-12204009</v>
      </c>
      <c r="F32" s="117"/>
      <c r="G32" s="117"/>
    </row>
    <row r="33" spans="1:7" ht="14.25">
      <c r="A33" s="113"/>
      <c r="B33" s="113"/>
      <c r="C33" s="118"/>
      <c r="D33" s="117"/>
      <c r="E33" s="117"/>
      <c r="F33" s="117"/>
      <c r="G33" s="117"/>
    </row>
    <row r="34" spans="1:7" ht="14.25">
      <c r="A34" s="113"/>
      <c r="B34" s="113"/>
      <c r="C34" s="118"/>
      <c r="D34" s="117"/>
      <c r="E34" s="117"/>
      <c r="F34" s="117"/>
      <c r="G34" s="117"/>
    </row>
  </sheetData>
  <mergeCells count="3">
    <mergeCell ref="D5:E5"/>
    <mergeCell ref="F5:G5"/>
    <mergeCell ref="A28:C28"/>
  </mergeCells>
  <printOptions/>
  <pageMargins left="0.62" right="0.17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workbookViewId="0" topLeftCell="A1">
      <selection activeCell="G28" sqref="G28"/>
    </sheetView>
  </sheetViews>
  <sheetFormatPr defaultColWidth="9" defaultRowHeight="14.25"/>
  <cols>
    <col min="1" max="1" width="42.8984375" style="5" customWidth="1"/>
    <col min="2" max="2" width="0.8984375" style="8" customWidth="1"/>
    <col min="3" max="3" width="5.09765625" style="6" customWidth="1"/>
    <col min="4" max="4" width="0.59375" style="14" customWidth="1"/>
    <col min="5" max="5" width="7.59765625" style="11" customWidth="1"/>
    <col min="6" max="6" width="0.8984375" style="12" customWidth="1"/>
    <col min="7" max="7" width="14.8984375" style="5" customWidth="1"/>
    <col min="8" max="8" width="1" style="5" customWidth="1"/>
    <col min="9" max="9" width="16.8984375" style="13" customWidth="1"/>
    <col min="10" max="10" width="17.59765625" style="5" customWidth="1"/>
    <col min="11" max="11" width="14.5" style="5" customWidth="1"/>
    <col min="12" max="16384" width="9" style="5" customWidth="1"/>
  </cols>
  <sheetData>
    <row r="1" spans="1:9" ht="19.5" customHeight="1">
      <c r="A1" s="26" t="str">
        <f>'[2]CDKT'!A1</f>
        <v>COÂNG TY COÅ PHAÀN THUÛY SAÛN SOÁ 4 </v>
      </c>
      <c r="B1" s="26"/>
      <c r="C1" s="119"/>
      <c r="D1" s="119"/>
      <c r="E1" s="119"/>
      <c r="F1" s="119"/>
      <c r="G1" s="34"/>
      <c r="H1" s="35"/>
      <c r="I1" s="36" t="s">
        <v>26</v>
      </c>
    </row>
    <row r="2" spans="1:9" ht="24" customHeight="1">
      <c r="A2" s="81" t="s">
        <v>32</v>
      </c>
      <c r="B2" s="23"/>
      <c r="C2" s="120"/>
      <c r="D2" s="120"/>
      <c r="E2" s="120"/>
      <c r="F2" s="120"/>
      <c r="G2" s="37"/>
      <c r="H2" s="38"/>
      <c r="I2" s="24"/>
    </row>
    <row r="3" spans="1:9" ht="19.5" customHeight="1">
      <c r="A3" s="26" t="s">
        <v>1</v>
      </c>
      <c r="B3" s="26"/>
      <c r="C3" s="119"/>
      <c r="D3" s="119"/>
      <c r="E3" s="119"/>
      <c r="F3" s="119"/>
      <c r="G3" s="34"/>
      <c r="H3" s="35"/>
      <c r="I3" s="36" t="str">
        <f>'[1]CDKT'!G3</f>
        <v>Ñôn vò tính: VNÑ </v>
      </c>
    </row>
    <row r="4" spans="1:9" ht="3" customHeight="1">
      <c r="A4" s="33"/>
      <c r="B4" s="33"/>
      <c r="C4" s="33"/>
      <c r="D4" s="33"/>
      <c r="E4" s="121"/>
      <c r="F4" s="121"/>
      <c r="G4" s="39"/>
      <c r="H4" s="39"/>
      <c r="I4" s="25"/>
    </row>
    <row r="5" spans="1:9" ht="24" customHeight="1" thickBot="1">
      <c r="A5" s="40"/>
      <c r="B5" s="40"/>
      <c r="C5" s="40"/>
      <c r="D5" s="40"/>
      <c r="E5" s="122"/>
      <c r="F5" s="122"/>
      <c r="G5" s="41"/>
      <c r="H5" s="41"/>
      <c r="I5" s="29"/>
    </row>
    <row r="6" spans="1:9" ht="36" customHeight="1" thickBot="1">
      <c r="A6" s="42" t="s">
        <v>21</v>
      </c>
      <c r="B6" s="42"/>
      <c r="C6" s="42" t="s">
        <v>22</v>
      </c>
      <c r="D6" s="42"/>
      <c r="E6" s="43" t="s">
        <v>25</v>
      </c>
      <c r="F6" s="43"/>
      <c r="G6" s="44" t="s">
        <v>2</v>
      </c>
      <c r="H6" s="45"/>
      <c r="I6" s="44" t="s">
        <v>5</v>
      </c>
    </row>
    <row r="7" spans="1:12" ht="24.75" customHeight="1">
      <c r="A7" s="46" t="s">
        <v>6</v>
      </c>
      <c r="B7" s="47"/>
      <c r="C7" s="123" t="s">
        <v>19</v>
      </c>
      <c r="D7" s="124"/>
      <c r="E7" s="48" t="s">
        <v>31</v>
      </c>
      <c r="F7" s="48"/>
      <c r="G7" s="49">
        <f>67958326277+105479657645</f>
        <v>173437983922</v>
      </c>
      <c r="H7" s="50"/>
      <c r="I7" s="49">
        <v>151930754355</v>
      </c>
      <c r="J7" s="82"/>
      <c r="K7" s="83"/>
      <c r="L7" s="8"/>
    </row>
    <row r="8" spans="1:12" ht="19.5" customHeight="1">
      <c r="A8" s="52" t="s">
        <v>40</v>
      </c>
      <c r="B8" s="53"/>
      <c r="C8" s="125" t="s">
        <v>20</v>
      </c>
      <c r="D8" s="57"/>
      <c r="E8" s="48"/>
      <c r="F8" s="48"/>
      <c r="G8" s="54">
        <f>386243200+50323392+96991776</f>
        <v>533558368</v>
      </c>
      <c r="H8" s="55"/>
      <c r="I8" s="54">
        <v>103271760</v>
      </c>
      <c r="J8" s="83"/>
      <c r="K8" s="8"/>
      <c r="L8" s="8"/>
    </row>
    <row r="9" spans="1:12" ht="21.75" customHeight="1">
      <c r="A9" s="46" t="s">
        <v>7</v>
      </c>
      <c r="B9" s="126"/>
      <c r="C9" s="123" t="s">
        <v>27</v>
      </c>
      <c r="D9" s="124"/>
      <c r="E9" s="48"/>
      <c r="F9" s="48"/>
      <c r="G9" s="51">
        <f>G7-G8</f>
        <v>172904425554</v>
      </c>
      <c r="H9" s="51">
        <f>H7-H8</f>
        <v>0</v>
      </c>
      <c r="I9" s="51">
        <f>I7-I8</f>
        <v>151827482595</v>
      </c>
      <c r="J9" s="8"/>
      <c r="K9" s="8"/>
      <c r="L9" s="8"/>
    </row>
    <row r="10" spans="1:12" ht="19.5" customHeight="1">
      <c r="A10" s="52" t="s">
        <v>16</v>
      </c>
      <c r="B10" s="53"/>
      <c r="C10" s="125">
        <v>11</v>
      </c>
      <c r="D10" s="57"/>
      <c r="E10" s="48" t="s">
        <v>29</v>
      </c>
      <c r="F10" s="48"/>
      <c r="G10" s="54">
        <f>60969201607+92344173618</f>
        <v>153313375225</v>
      </c>
      <c r="H10" s="55"/>
      <c r="I10" s="54">
        <v>131507959247</v>
      </c>
      <c r="J10" s="10"/>
      <c r="K10" s="8"/>
      <c r="L10" s="8"/>
    </row>
    <row r="11" spans="1:12" ht="21.75" customHeight="1">
      <c r="A11" s="56" t="s">
        <v>8</v>
      </c>
      <c r="B11" s="47"/>
      <c r="C11" s="127">
        <v>20</v>
      </c>
      <c r="D11" s="124"/>
      <c r="E11" s="57"/>
      <c r="F11" s="57"/>
      <c r="G11" s="58">
        <f>G9-G10</f>
        <v>19591050329</v>
      </c>
      <c r="H11" s="27"/>
      <c r="I11" s="58">
        <f>I9-I10</f>
        <v>20319523348</v>
      </c>
      <c r="J11" s="8"/>
      <c r="K11" s="8"/>
      <c r="L11" s="8"/>
    </row>
    <row r="12" spans="1:12" ht="19.5" customHeight="1">
      <c r="A12" s="52" t="s">
        <v>9</v>
      </c>
      <c r="B12" s="53"/>
      <c r="C12" s="125">
        <v>21</v>
      </c>
      <c r="D12" s="57"/>
      <c r="E12" s="48" t="s">
        <v>36</v>
      </c>
      <c r="F12" s="48"/>
      <c r="G12" s="54">
        <f>560303996+85321431</f>
        <v>645625427</v>
      </c>
      <c r="H12" s="55"/>
      <c r="I12" s="54">
        <v>157570676</v>
      </c>
      <c r="J12" s="84"/>
      <c r="K12" s="8"/>
      <c r="L12" s="8"/>
    </row>
    <row r="13" spans="1:12" ht="19.5" customHeight="1">
      <c r="A13" s="52" t="s">
        <v>37</v>
      </c>
      <c r="B13" s="53"/>
      <c r="C13" s="125">
        <v>22</v>
      </c>
      <c r="D13" s="57"/>
      <c r="E13" s="48" t="s">
        <v>3</v>
      </c>
      <c r="F13" s="48"/>
      <c r="G13" s="54">
        <f>629882453+10599000+8116183+268254857</f>
        <v>916852493</v>
      </c>
      <c r="H13" s="55"/>
      <c r="I13" s="54">
        <v>346704696</v>
      </c>
      <c r="J13" s="10"/>
      <c r="K13" s="8"/>
      <c r="L13" s="8"/>
    </row>
    <row r="14" spans="1:12" ht="19.5" customHeight="1">
      <c r="A14" s="128" t="s">
        <v>41</v>
      </c>
      <c r="B14" s="129"/>
      <c r="C14" s="130">
        <v>23</v>
      </c>
      <c r="D14" s="59"/>
      <c r="E14" s="131"/>
      <c r="F14" s="131"/>
      <c r="G14" s="61">
        <f>613681102+136916322</f>
        <v>750597424</v>
      </c>
      <c r="H14" s="60"/>
      <c r="I14" s="61">
        <v>237548384</v>
      </c>
      <c r="J14" s="83"/>
      <c r="K14" s="8"/>
      <c r="L14" s="8"/>
    </row>
    <row r="15" spans="1:12" ht="19.5" customHeight="1">
      <c r="A15" s="52" t="s">
        <v>10</v>
      </c>
      <c r="B15" s="53"/>
      <c r="C15" s="125">
        <v>24</v>
      </c>
      <c r="D15" s="57"/>
      <c r="E15" s="48"/>
      <c r="F15" s="48"/>
      <c r="G15" s="54">
        <f>3826449444+4625716864</f>
        <v>8452166308</v>
      </c>
      <c r="H15" s="55"/>
      <c r="I15" s="54">
        <v>10216051678</v>
      </c>
      <c r="J15" s="84"/>
      <c r="K15" s="83"/>
      <c r="L15" s="8"/>
    </row>
    <row r="16" spans="1:12" ht="19.5" customHeight="1">
      <c r="A16" s="52" t="s">
        <v>11</v>
      </c>
      <c r="B16" s="53"/>
      <c r="C16" s="125">
        <v>25</v>
      </c>
      <c r="D16" s="57"/>
      <c r="E16" s="48"/>
      <c r="F16" s="48"/>
      <c r="G16" s="54">
        <f>2119913173+18488826+25000000+1757162330</f>
        <v>3920564329</v>
      </c>
      <c r="H16" s="55"/>
      <c r="I16" s="54">
        <v>3557086509</v>
      </c>
      <c r="J16" s="10"/>
      <c r="K16" s="83"/>
      <c r="L16" s="8"/>
    </row>
    <row r="17" spans="1:12" ht="21.75" customHeight="1">
      <c r="A17" s="62" t="s">
        <v>12</v>
      </c>
      <c r="B17" s="47"/>
      <c r="C17" s="132">
        <v>30</v>
      </c>
      <c r="D17" s="133"/>
      <c r="E17" s="48"/>
      <c r="F17" s="48"/>
      <c r="G17" s="63">
        <f>G11+G12-G13-G15-G16</f>
        <v>6947092626</v>
      </c>
      <c r="H17" s="64"/>
      <c r="I17" s="63">
        <f>I11+I12-I13-I15-I16</f>
        <v>6357251141</v>
      </c>
      <c r="J17" s="8"/>
      <c r="K17" s="8"/>
      <c r="L17" s="8"/>
    </row>
    <row r="18" spans="1:12" ht="19.5" customHeight="1">
      <c r="A18" s="52" t="s">
        <v>13</v>
      </c>
      <c r="B18" s="53"/>
      <c r="C18" s="125">
        <v>31</v>
      </c>
      <c r="D18" s="57"/>
      <c r="E18" s="48"/>
      <c r="F18" s="48"/>
      <c r="G18" s="54">
        <f>685694672+17477571</f>
        <v>703172243</v>
      </c>
      <c r="H18" s="55"/>
      <c r="I18" s="54">
        <v>1928353736</v>
      </c>
      <c r="J18" s="10"/>
      <c r="K18" s="8"/>
      <c r="L18" s="8"/>
    </row>
    <row r="19" spans="1:12" ht="19.5" customHeight="1">
      <c r="A19" s="52" t="s">
        <v>14</v>
      </c>
      <c r="B19" s="53"/>
      <c r="C19" s="125">
        <v>32</v>
      </c>
      <c r="D19" s="57"/>
      <c r="E19" s="48"/>
      <c r="F19" s="48"/>
      <c r="G19" s="54">
        <f>65237964-50000000</f>
        <v>15237964</v>
      </c>
      <c r="H19" s="55"/>
      <c r="I19" s="54">
        <f>1528976448-974-200000000</f>
        <v>1328975474</v>
      </c>
      <c r="J19" s="8"/>
      <c r="K19" s="8"/>
      <c r="L19" s="8"/>
    </row>
    <row r="20" spans="1:12" ht="21.75" customHeight="1">
      <c r="A20" s="65" t="s">
        <v>17</v>
      </c>
      <c r="B20" s="47"/>
      <c r="C20" s="133">
        <v>40</v>
      </c>
      <c r="D20" s="133"/>
      <c r="E20" s="48"/>
      <c r="F20" s="48"/>
      <c r="G20" s="27">
        <f>G18-G19</f>
        <v>687934279</v>
      </c>
      <c r="H20" s="27">
        <f>H18-H19</f>
        <v>0</v>
      </c>
      <c r="I20" s="27">
        <f>I18-I19</f>
        <v>599378262</v>
      </c>
      <c r="J20" s="85"/>
      <c r="K20" s="8"/>
      <c r="L20" s="8"/>
    </row>
    <row r="21" spans="1:12" ht="21.75" customHeight="1">
      <c r="A21" s="62" t="s">
        <v>18</v>
      </c>
      <c r="B21" s="47"/>
      <c r="C21" s="132">
        <v>50</v>
      </c>
      <c r="D21" s="133"/>
      <c r="E21" s="48"/>
      <c r="F21" s="48"/>
      <c r="G21" s="66">
        <f>G17+G20</f>
        <v>7635026905</v>
      </c>
      <c r="H21" s="27"/>
      <c r="I21" s="58">
        <f>I17+I20</f>
        <v>6956629403</v>
      </c>
      <c r="J21" s="85"/>
      <c r="K21" s="8"/>
      <c r="L21" s="8"/>
    </row>
    <row r="22" spans="1:12" ht="19.5" customHeight="1">
      <c r="A22" s="52" t="s">
        <v>39</v>
      </c>
      <c r="B22" s="53"/>
      <c r="C22" s="125"/>
      <c r="D22" s="57"/>
      <c r="E22" s="48"/>
      <c r="F22" s="48"/>
      <c r="G22" s="54">
        <f>G21+177367662+225880530</f>
        <v>8038275097</v>
      </c>
      <c r="H22" s="55"/>
      <c r="I22" s="54">
        <f>I21</f>
        <v>6956629403</v>
      </c>
      <c r="J22" s="85"/>
      <c r="K22" s="8"/>
      <c r="L22" s="8"/>
    </row>
    <row r="23" spans="1:12" ht="21.75" customHeight="1">
      <c r="A23" s="56" t="s">
        <v>38</v>
      </c>
      <c r="B23" s="47"/>
      <c r="C23" s="134">
        <v>51</v>
      </c>
      <c r="D23" s="48"/>
      <c r="E23" s="48" t="s">
        <v>30</v>
      </c>
      <c r="F23" s="48"/>
      <c r="G23" s="54">
        <v>1370750233</v>
      </c>
      <c r="H23" s="27"/>
      <c r="I23" s="54">
        <v>1189903230</v>
      </c>
      <c r="J23" s="83"/>
      <c r="K23" s="83"/>
      <c r="L23" s="8"/>
    </row>
    <row r="24" spans="1:12" ht="19.5" customHeight="1">
      <c r="A24" s="67" t="s">
        <v>4</v>
      </c>
      <c r="B24" s="47"/>
      <c r="C24" s="134"/>
      <c r="D24" s="48"/>
      <c r="E24" s="48"/>
      <c r="F24" s="48"/>
      <c r="G24" s="54">
        <f>G23*0.5*0.2</f>
        <v>137075023.3</v>
      </c>
      <c r="H24" s="27"/>
      <c r="I24" s="54">
        <v>292817638</v>
      </c>
      <c r="J24" s="8"/>
      <c r="K24" s="83"/>
      <c r="L24" s="8"/>
    </row>
    <row r="25" spans="1:12" ht="19.5" customHeight="1">
      <c r="A25" s="67" t="s">
        <v>52</v>
      </c>
      <c r="B25" s="47"/>
      <c r="C25" s="134"/>
      <c r="D25" s="48"/>
      <c r="E25" s="48"/>
      <c r="F25" s="48"/>
      <c r="G25" s="54">
        <f>G24</f>
        <v>137075023.3</v>
      </c>
      <c r="H25" s="27"/>
      <c r="I25" s="54">
        <f>I23-I24</f>
        <v>897085592</v>
      </c>
      <c r="J25" s="83"/>
      <c r="K25" s="83"/>
      <c r="L25" s="8"/>
    </row>
    <row r="26" spans="1:12" ht="21.75" customHeight="1">
      <c r="A26" s="56" t="s">
        <v>35</v>
      </c>
      <c r="B26" s="47"/>
      <c r="C26" s="134">
        <v>52</v>
      </c>
      <c r="D26" s="48"/>
      <c r="E26" s="48"/>
      <c r="F26" s="48"/>
      <c r="G26" s="54"/>
      <c r="H26" s="27"/>
      <c r="I26" s="54"/>
      <c r="J26" s="83"/>
      <c r="K26" s="83"/>
      <c r="L26" s="8"/>
    </row>
    <row r="27" spans="1:12" ht="21.75" customHeight="1">
      <c r="A27" s="65" t="s">
        <v>34</v>
      </c>
      <c r="B27" s="47"/>
      <c r="C27" s="133">
        <v>60</v>
      </c>
      <c r="D27" s="133"/>
      <c r="E27" s="48"/>
      <c r="F27" s="48"/>
      <c r="G27" s="27">
        <f>G21-G25</f>
        <v>7497951881.7</v>
      </c>
      <c r="H27" s="27"/>
      <c r="I27" s="27">
        <f>I21-I25</f>
        <v>6059543811</v>
      </c>
      <c r="J27" s="7"/>
      <c r="K27" s="83"/>
      <c r="L27" s="8"/>
    </row>
    <row r="28" spans="1:12" ht="21.75" customHeight="1">
      <c r="A28" s="56" t="s">
        <v>0</v>
      </c>
      <c r="B28" s="47"/>
      <c r="C28" s="143">
        <v>70</v>
      </c>
      <c r="D28" s="48"/>
      <c r="E28" s="144"/>
      <c r="F28" s="27"/>
      <c r="G28" s="54">
        <v>2235</v>
      </c>
      <c r="H28" s="27"/>
      <c r="I28" s="54">
        <v>2478</v>
      </c>
      <c r="J28" s="7"/>
      <c r="K28" s="83"/>
      <c r="L28" s="8"/>
    </row>
    <row r="29" spans="1:12" ht="4.5" customHeight="1" thickBot="1">
      <c r="A29" s="68"/>
      <c r="B29" s="68"/>
      <c r="C29" s="68"/>
      <c r="D29" s="68"/>
      <c r="E29" s="69"/>
      <c r="F29" s="69"/>
      <c r="G29" s="70"/>
      <c r="H29" s="70"/>
      <c r="I29" s="71"/>
      <c r="J29" s="7"/>
      <c r="K29" s="83"/>
      <c r="L29" s="8"/>
    </row>
    <row r="30" spans="1:12" ht="19.5" customHeight="1" thickTop="1">
      <c r="A30" s="72"/>
      <c r="B30" s="73"/>
      <c r="C30" s="72"/>
      <c r="D30" s="72"/>
      <c r="E30" s="135"/>
      <c r="F30" s="135"/>
      <c r="G30" s="74"/>
      <c r="H30" s="75"/>
      <c r="I30" s="29"/>
      <c r="J30" s="7"/>
      <c r="K30" s="83"/>
      <c r="L30" s="8"/>
    </row>
    <row r="31" spans="1:12" ht="19.5" customHeight="1">
      <c r="A31" s="76"/>
      <c r="B31" s="28"/>
      <c r="C31" s="76"/>
      <c r="D31" s="76"/>
      <c r="E31" s="136"/>
      <c r="F31" s="136"/>
      <c r="G31" s="150" t="str">
        <f>'[2]CDKT'!G100</f>
        <v>Ngaøy 30 thaùng 01 naêm 2008</v>
      </c>
      <c r="H31" s="150"/>
      <c r="I31" s="150"/>
      <c r="J31" s="7"/>
      <c r="K31" s="83"/>
      <c r="L31" s="8"/>
    </row>
    <row r="32" spans="1:12" ht="23.25" customHeight="1">
      <c r="A32" s="32" t="s">
        <v>33</v>
      </c>
      <c r="B32" s="32"/>
      <c r="C32" s="137"/>
      <c r="D32" s="137"/>
      <c r="E32" s="138"/>
      <c r="F32" s="138"/>
      <c r="G32" s="151" t="str">
        <f>'[2]CDKT'!G101</f>
        <v>Toång Giaùm Ñoác</v>
      </c>
      <c r="H32" s="151"/>
      <c r="I32" s="151"/>
      <c r="J32" s="83"/>
      <c r="K32" s="83"/>
      <c r="L32" s="8"/>
    </row>
    <row r="33" spans="1:11" ht="22.5" customHeight="1">
      <c r="A33" s="77"/>
      <c r="B33" s="78"/>
      <c r="C33" s="4"/>
      <c r="D33" s="4"/>
      <c r="E33" s="30"/>
      <c r="F33" s="30"/>
      <c r="G33" s="79"/>
      <c r="H33" s="80"/>
      <c r="I33" s="4"/>
      <c r="J33" s="9"/>
      <c r="K33" s="9"/>
    </row>
    <row r="34" spans="1:11" ht="21.75" customHeight="1">
      <c r="A34" s="139"/>
      <c r="B34" s="140"/>
      <c r="C34" s="4"/>
      <c r="D34" s="4"/>
      <c r="E34" s="30"/>
      <c r="F34" s="30"/>
      <c r="G34" s="79"/>
      <c r="H34" s="80"/>
      <c r="I34" s="4"/>
      <c r="J34" s="9"/>
      <c r="K34" s="9"/>
    </row>
    <row r="35" spans="1:11" ht="21.75" customHeight="1">
      <c r="A35" s="141"/>
      <c r="B35" s="142"/>
      <c r="C35" s="4"/>
      <c r="D35" s="4"/>
      <c r="E35" s="30"/>
      <c r="F35" s="30"/>
      <c r="G35" s="79"/>
      <c r="H35" s="80"/>
      <c r="I35" s="4"/>
      <c r="J35" s="9"/>
      <c r="K35" s="9"/>
    </row>
    <row r="36" spans="1:9" ht="18" customHeight="1">
      <c r="A36" s="77"/>
      <c r="B36" s="78"/>
      <c r="C36" s="4"/>
      <c r="D36" s="4"/>
      <c r="E36" s="30"/>
      <c r="F36" s="30"/>
      <c r="G36" s="79"/>
      <c r="H36" s="80"/>
      <c r="I36" s="4"/>
    </row>
    <row r="37" spans="1:9" ht="21.75" customHeight="1">
      <c r="A37" s="4"/>
      <c r="B37" s="31"/>
      <c r="C37" s="4"/>
      <c r="D37" s="4"/>
      <c r="E37" s="30"/>
      <c r="F37" s="30"/>
      <c r="G37" s="79"/>
      <c r="H37" s="80"/>
      <c r="I37" s="4"/>
    </row>
    <row r="38" spans="1:9" ht="18" customHeight="1">
      <c r="A38" s="4"/>
      <c r="B38" s="31"/>
      <c r="C38" s="4"/>
      <c r="D38" s="4"/>
      <c r="E38" s="30"/>
      <c r="F38" s="30"/>
      <c r="G38" s="79"/>
      <c r="H38" s="80"/>
      <c r="I38" s="4"/>
    </row>
    <row r="39" spans="1:9" ht="17.25">
      <c r="A39" s="4"/>
      <c r="B39" s="31"/>
      <c r="C39" s="4"/>
      <c r="D39" s="4"/>
      <c r="E39" s="30"/>
      <c r="F39" s="30"/>
      <c r="G39" s="79"/>
      <c r="H39" s="80"/>
      <c r="I39" s="4"/>
    </row>
    <row r="40" spans="1:9" ht="17.25">
      <c r="A40" s="4"/>
      <c r="B40" s="31"/>
      <c r="C40" s="4"/>
      <c r="D40" s="4"/>
      <c r="E40" s="30"/>
      <c r="F40" s="30"/>
      <c r="G40" s="79"/>
      <c r="H40" s="80"/>
      <c r="I40" s="4"/>
    </row>
    <row r="41" spans="1:9" ht="17.25">
      <c r="A41" s="4"/>
      <c r="B41" s="31"/>
      <c r="C41" s="4"/>
      <c r="D41" s="4"/>
      <c r="E41" s="30"/>
      <c r="F41" s="30"/>
      <c r="G41" s="79"/>
      <c r="H41" s="80"/>
      <c r="I41" s="4"/>
    </row>
    <row r="42" spans="1:9" ht="17.25">
      <c r="A42" s="4"/>
      <c r="B42" s="31"/>
      <c r="C42" s="4"/>
      <c r="D42" s="4"/>
      <c r="E42" s="30"/>
      <c r="F42" s="30"/>
      <c r="G42" s="79"/>
      <c r="H42" s="80"/>
      <c r="I42" s="4"/>
    </row>
    <row r="43" spans="1:9" ht="17.25">
      <c r="A43" s="4"/>
      <c r="B43" s="31"/>
      <c r="C43" s="4"/>
      <c r="D43" s="4"/>
      <c r="E43" s="30"/>
      <c r="F43" s="30"/>
      <c r="G43" s="79"/>
      <c r="H43" s="80"/>
      <c r="I43" s="4"/>
    </row>
    <row r="44" spans="1:9" ht="17.25">
      <c r="A44" s="4"/>
      <c r="B44" s="31"/>
      <c r="C44" s="4"/>
      <c r="D44" s="4"/>
      <c r="E44" s="30"/>
      <c r="F44" s="30"/>
      <c r="G44" s="79"/>
      <c r="H44" s="80"/>
      <c r="I44" s="4"/>
    </row>
    <row r="45" spans="1:9" ht="17.25">
      <c r="A45" s="4"/>
      <c r="B45" s="31"/>
      <c r="C45" s="4"/>
      <c r="D45" s="4"/>
      <c r="E45" s="30"/>
      <c r="F45" s="30"/>
      <c r="G45" s="79"/>
      <c r="H45" s="80"/>
      <c r="I45" s="4"/>
    </row>
    <row r="46" spans="1:9" ht="17.25">
      <c r="A46" s="4"/>
      <c r="B46" s="31"/>
      <c r="C46" s="4"/>
      <c r="D46" s="4"/>
      <c r="E46" s="30"/>
      <c r="F46" s="30"/>
      <c r="G46" s="79"/>
      <c r="H46" s="80"/>
      <c r="I46" s="4"/>
    </row>
    <row r="47" spans="1:9" ht="17.25">
      <c r="A47" s="4"/>
      <c r="B47" s="31"/>
      <c r="C47" s="4"/>
      <c r="D47" s="4"/>
      <c r="E47" s="30"/>
      <c r="F47" s="30"/>
      <c r="G47" s="79"/>
      <c r="H47" s="80"/>
      <c r="I47" s="4"/>
    </row>
    <row r="48" spans="1:9" ht="17.25">
      <c r="A48" s="4"/>
      <c r="B48" s="31"/>
      <c r="C48" s="4"/>
      <c r="D48" s="4"/>
      <c r="E48" s="30"/>
      <c r="F48" s="30"/>
      <c r="G48" s="79"/>
      <c r="H48" s="80"/>
      <c r="I48" s="4"/>
    </row>
    <row r="49" spans="1:9" ht="17.25">
      <c r="A49" s="4"/>
      <c r="B49" s="31"/>
      <c r="C49" s="4"/>
      <c r="D49" s="4"/>
      <c r="E49" s="30"/>
      <c r="F49" s="30"/>
      <c r="G49" s="79"/>
      <c r="H49" s="80"/>
      <c r="I49" s="4"/>
    </row>
    <row r="50" spans="1:9" ht="17.25">
      <c r="A50" s="4"/>
      <c r="B50" s="31"/>
      <c r="C50" s="4"/>
      <c r="D50" s="4"/>
      <c r="E50" s="30"/>
      <c r="F50" s="30"/>
      <c r="G50" s="79"/>
      <c r="H50" s="80"/>
      <c r="I50" s="4"/>
    </row>
    <row r="51" spans="1:9" ht="17.25">
      <c r="A51" s="4"/>
      <c r="B51" s="31"/>
      <c r="C51" s="4"/>
      <c r="D51" s="4"/>
      <c r="E51" s="30"/>
      <c r="F51" s="30"/>
      <c r="G51" s="79"/>
      <c r="H51" s="80"/>
      <c r="I51" s="4"/>
    </row>
    <row r="52" spans="1:9" ht="17.25">
      <c r="A52" s="4"/>
      <c r="B52" s="31"/>
      <c r="C52" s="4"/>
      <c r="D52" s="4"/>
      <c r="E52" s="30"/>
      <c r="F52" s="30"/>
      <c r="G52" s="79"/>
      <c r="H52" s="80"/>
      <c r="I52" s="4"/>
    </row>
    <row r="53" spans="1:9" ht="17.25">
      <c r="A53" s="4"/>
      <c r="B53" s="31"/>
      <c r="C53" s="4"/>
      <c r="D53" s="4"/>
      <c r="E53" s="30"/>
      <c r="F53" s="30"/>
      <c r="G53" s="79"/>
      <c r="H53" s="80"/>
      <c r="I53" s="4"/>
    </row>
    <row r="54" spans="1:9" ht="17.25">
      <c r="A54" s="4"/>
      <c r="B54" s="31"/>
      <c r="C54" s="4"/>
      <c r="D54" s="4"/>
      <c r="E54" s="30"/>
      <c r="F54" s="30"/>
      <c r="G54" s="79"/>
      <c r="H54" s="80"/>
      <c r="I54" s="4"/>
    </row>
    <row r="55" spans="1:9" ht="17.25">
      <c r="A55" s="4"/>
      <c r="B55" s="31"/>
      <c r="C55" s="4"/>
      <c r="D55" s="4"/>
      <c r="E55" s="30"/>
      <c r="F55" s="30"/>
      <c r="G55" s="79"/>
      <c r="H55" s="80"/>
      <c r="I55" s="4"/>
    </row>
    <row r="56" spans="1:9" ht="17.25">
      <c r="A56" s="4"/>
      <c r="B56" s="31"/>
      <c r="C56" s="4"/>
      <c r="D56" s="4"/>
      <c r="E56" s="30"/>
      <c r="F56" s="30"/>
      <c r="G56" s="79"/>
      <c r="H56" s="80"/>
      <c r="I56" s="4"/>
    </row>
    <row r="57" spans="1:9" ht="17.25">
      <c r="A57" s="4"/>
      <c r="B57" s="31"/>
      <c r="C57" s="4"/>
      <c r="D57" s="4"/>
      <c r="E57" s="30"/>
      <c r="F57" s="30"/>
      <c r="G57" s="79"/>
      <c r="H57" s="80"/>
      <c r="I57" s="4"/>
    </row>
    <row r="58" spans="1:9" ht="17.25">
      <c r="A58" s="4"/>
      <c r="B58" s="31"/>
      <c r="C58" s="4"/>
      <c r="D58" s="4"/>
      <c r="E58" s="30"/>
      <c r="F58" s="30"/>
      <c r="G58" s="79"/>
      <c r="H58" s="80"/>
      <c r="I58" s="4"/>
    </row>
    <row r="59" spans="1:9" ht="17.25">
      <c r="A59" s="4"/>
      <c r="B59" s="31"/>
      <c r="C59" s="4"/>
      <c r="D59" s="4"/>
      <c r="E59" s="30"/>
      <c r="F59" s="30"/>
      <c r="G59" s="79"/>
      <c r="H59" s="80"/>
      <c r="I59" s="4"/>
    </row>
    <row r="60" spans="1:9" ht="17.25">
      <c r="A60" s="4"/>
      <c r="B60" s="31"/>
      <c r="C60" s="4"/>
      <c r="D60" s="4"/>
      <c r="E60" s="30"/>
      <c r="F60" s="30"/>
      <c r="G60" s="79"/>
      <c r="H60" s="80"/>
      <c r="I60" s="4"/>
    </row>
    <row r="61" spans="1:9" ht="17.25">
      <c r="A61" s="4"/>
      <c r="B61" s="31"/>
      <c r="C61" s="4"/>
      <c r="D61" s="4"/>
      <c r="E61" s="30"/>
      <c r="F61" s="30"/>
      <c r="G61" s="79"/>
      <c r="H61" s="80"/>
      <c r="I61" s="4"/>
    </row>
    <row r="62" spans="1:9" ht="17.25">
      <c r="A62" s="4"/>
      <c r="B62" s="31"/>
      <c r="C62" s="4"/>
      <c r="D62" s="4"/>
      <c r="E62" s="30"/>
      <c r="F62" s="30"/>
      <c r="G62" s="79"/>
      <c r="H62" s="80"/>
      <c r="I62" s="4"/>
    </row>
    <row r="63" spans="1:9" ht="17.25">
      <c r="A63" s="4"/>
      <c r="B63" s="31"/>
      <c r="C63" s="4"/>
      <c r="D63" s="4"/>
      <c r="E63" s="30"/>
      <c r="F63" s="30"/>
      <c r="G63" s="79"/>
      <c r="H63" s="80"/>
      <c r="I63" s="4"/>
    </row>
    <row r="64" spans="1:9" ht="17.25">
      <c r="A64" s="4"/>
      <c r="B64" s="31"/>
      <c r="C64" s="4"/>
      <c r="D64" s="4"/>
      <c r="E64" s="30"/>
      <c r="F64" s="30"/>
      <c r="G64" s="79"/>
      <c r="H64" s="80"/>
      <c r="I64" s="4"/>
    </row>
    <row r="65" spans="1:9" ht="17.25">
      <c r="A65" s="4"/>
      <c r="B65" s="31"/>
      <c r="C65" s="4"/>
      <c r="D65" s="4"/>
      <c r="E65" s="30"/>
      <c r="F65" s="30"/>
      <c r="G65" s="79"/>
      <c r="H65" s="80"/>
      <c r="I65" s="4"/>
    </row>
    <row r="66" spans="1:9" ht="17.25">
      <c r="A66" s="4"/>
      <c r="B66" s="31"/>
      <c r="C66" s="4"/>
      <c r="D66" s="4"/>
      <c r="E66" s="30"/>
      <c r="F66" s="30"/>
      <c r="G66" s="79"/>
      <c r="H66" s="80"/>
      <c r="I66" s="4"/>
    </row>
    <row r="67" spans="1:9" ht="17.25">
      <c r="A67" s="4"/>
      <c r="B67" s="31"/>
      <c r="C67" s="4"/>
      <c r="D67" s="4"/>
      <c r="E67" s="30"/>
      <c r="F67" s="30"/>
      <c r="G67" s="79"/>
      <c r="H67" s="80"/>
      <c r="I67" s="4"/>
    </row>
    <row r="68" spans="1:9" ht="17.25">
      <c r="A68" s="4"/>
      <c r="B68" s="31"/>
      <c r="C68" s="4"/>
      <c r="D68" s="4"/>
      <c r="E68" s="30"/>
      <c r="F68" s="30"/>
      <c r="G68" s="79"/>
      <c r="H68" s="80"/>
      <c r="I68" s="4"/>
    </row>
    <row r="69" spans="1:9" ht="17.25">
      <c r="A69" s="4"/>
      <c r="B69" s="31"/>
      <c r="C69" s="4"/>
      <c r="D69" s="4"/>
      <c r="E69" s="30"/>
      <c r="F69" s="30"/>
      <c r="G69" s="79"/>
      <c r="H69" s="80"/>
      <c r="I69" s="4"/>
    </row>
    <row r="70" spans="1:9" ht="17.25">
      <c r="A70" s="4"/>
      <c r="B70" s="31"/>
      <c r="C70" s="4"/>
      <c r="D70" s="4"/>
      <c r="E70" s="30"/>
      <c r="F70" s="30"/>
      <c r="G70" s="79"/>
      <c r="H70" s="80"/>
      <c r="I70" s="4"/>
    </row>
    <row r="71" spans="1:9" ht="17.25">
      <c r="A71" s="4"/>
      <c r="B71" s="31"/>
      <c r="C71" s="4"/>
      <c r="D71" s="4"/>
      <c r="E71" s="30"/>
      <c r="F71" s="30"/>
      <c r="G71" s="79"/>
      <c r="H71" s="80"/>
      <c r="I71" s="4"/>
    </row>
    <row r="72" spans="1:9" ht="17.25">
      <c r="A72" s="4"/>
      <c r="B72" s="31"/>
      <c r="C72" s="4"/>
      <c r="D72" s="4"/>
      <c r="E72" s="30"/>
      <c r="F72" s="30"/>
      <c r="G72" s="79"/>
      <c r="H72" s="80"/>
      <c r="I72" s="4"/>
    </row>
    <row r="73" spans="1:9" ht="17.25">
      <c r="A73" s="4"/>
      <c r="B73" s="31"/>
      <c r="C73" s="4"/>
      <c r="D73" s="4"/>
      <c r="E73" s="30"/>
      <c r="F73" s="30"/>
      <c r="G73" s="79"/>
      <c r="H73" s="80"/>
      <c r="I73" s="4"/>
    </row>
    <row r="74" spans="1:9" ht="17.25">
      <c r="A74" s="4"/>
      <c r="B74" s="31"/>
      <c r="C74" s="4"/>
      <c r="D74" s="4"/>
      <c r="E74" s="30"/>
      <c r="F74" s="30"/>
      <c r="G74" s="79"/>
      <c r="H74" s="80"/>
      <c r="I74" s="4"/>
    </row>
    <row r="75" spans="1:9" ht="17.25">
      <c r="A75" s="4"/>
      <c r="B75" s="31"/>
      <c r="C75" s="4"/>
      <c r="D75" s="4"/>
      <c r="E75" s="30"/>
      <c r="F75" s="30"/>
      <c r="G75" s="79"/>
      <c r="H75" s="80"/>
      <c r="I75" s="4"/>
    </row>
    <row r="76" spans="1:9" ht="17.25">
      <c r="A76" s="4"/>
      <c r="B76" s="31"/>
      <c r="C76" s="4"/>
      <c r="D76" s="4"/>
      <c r="E76" s="30"/>
      <c r="F76" s="30"/>
      <c r="G76" s="79"/>
      <c r="H76" s="80"/>
      <c r="I76" s="4"/>
    </row>
    <row r="77" spans="1:9" ht="17.25">
      <c r="A77" s="4"/>
      <c r="B77" s="31"/>
      <c r="C77" s="4"/>
      <c r="D77" s="4"/>
      <c r="E77" s="30"/>
      <c r="F77" s="30"/>
      <c r="G77" s="79"/>
      <c r="H77" s="80"/>
      <c r="I77" s="4"/>
    </row>
    <row r="78" spans="1:9" ht="17.25">
      <c r="A78" s="4"/>
      <c r="B78" s="31"/>
      <c r="C78" s="4"/>
      <c r="D78" s="4"/>
      <c r="E78" s="30"/>
      <c r="F78" s="30"/>
      <c r="G78" s="79"/>
      <c r="H78" s="80"/>
      <c r="I78" s="4"/>
    </row>
    <row r="79" spans="1:9" ht="17.25">
      <c r="A79" s="4"/>
      <c r="B79" s="31"/>
      <c r="C79" s="4"/>
      <c r="D79" s="4"/>
      <c r="E79" s="30"/>
      <c r="F79" s="30"/>
      <c r="G79" s="79"/>
      <c r="H79" s="80"/>
      <c r="I79" s="4"/>
    </row>
    <row r="80" spans="1:9" ht="17.25">
      <c r="A80" s="4"/>
      <c r="B80" s="31"/>
      <c r="C80" s="4"/>
      <c r="D80" s="4"/>
      <c r="E80" s="30"/>
      <c r="F80" s="30"/>
      <c r="G80" s="79"/>
      <c r="H80" s="80"/>
      <c r="I80" s="4"/>
    </row>
    <row r="81" spans="1:9" ht="17.25">
      <c r="A81" s="4"/>
      <c r="B81" s="31"/>
      <c r="C81" s="4"/>
      <c r="D81" s="4"/>
      <c r="E81" s="30"/>
      <c r="F81" s="30"/>
      <c r="G81" s="79"/>
      <c r="H81" s="80"/>
      <c r="I81" s="4"/>
    </row>
    <row r="82" spans="1:9" ht="17.25">
      <c r="A82" s="4"/>
      <c r="B82" s="31"/>
      <c r="C82" s="4"/>
      <c r="D82" s="4"/>
      <c r="E82" s="30"/>
      <c r="F82" s="30"/>
      <c r="G82" s="79"/>
      <c r="H82" s="80"/>
      <c r="I82" s="4"/>
    </row>
    <row r="83" spans="1:9" ht="17.25">
      <c r="A83" s="4"/>
      <c r="B83" s="31"/>
      <c r="C83" s="4"/>
      <c r="D83" s="4"/>
      <c r="E83" s="30"/>
      <c r="F83" s="30"/>
      <c r="G83" s="79"/>
      <c r="H83" s="80"/>
      <c r="I83" s="4"/>
    </row>
    <row r="84" spans="1:9" ht="17.25">
      <c r="A84" s="4"/>
      <c r="B84" s="31"/>
      <c r="C84" s="4"/>
      <c r="D84" s="4"/>
      <c r="E84" s="30"/>
      <c r="F84" s="30"/>
      <c r="G84" s="79"/>
      <c r="H84" s="80"/>
      <c r="I84" s="4"/>
    </row>
  </sheetData>
  <mergeCells count="2">
    <mergeCell ref="G31:I31"/>
    <mergeCell ref="G32:I32"/>
  </mergeCells>
  <printOptions/>
  <pageMargins left="0.77" right="0.1" top="0.5" bottom="0.2" header="0.25" footer="0.2"/>
  <pageSetup horizontalDpi="600" verticalDpi="600" orientation="portrait" paperSize="9" r:id="rId1"/>
  <headerFooter alignWithMargins="0">
    <oddFooter xml:space="preserve">&amp;L&amp;"VNI-Helve-Condense,Italic"&amp;9  Caùc thuyeát minh töø trang 9 ñeán trang 18 laø phaàn khoâng theå taùch rôøi cuûa baùo caùo naøy&amp;R&amp;"VNI-Helve-Condense,Normal"&amp;9Trang &amp;P+5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30" sqref="A30"/>
    </sheetView>
  </sheetViews>
  <sheetFormatPr defaultColWidth="8.796875" defaultRowHeight="14.25"/>
  <cols>
    <col min="1" max="1" width="29.09765625" style="1" customWidth="1"/>
    <col min="2" max="2" width="1.203125" style="1" customWidth="1"/>
    <col min="3" max="3" width="31.19921875" style="1" customWidth="1"/>
    <col min="4" max="16384" width="8.8984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KIEM TOAN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tri</cp:lastModifiedBy>
  <cp:lastPrinted>2008-03-24T02:46:00Z</cp:lastPrinted>
  <dcterms:created xsi:type="dcterms:W3CDTF">2001-02-06T09:24:36Z</dcterms:created>
  <dcterms:modified xsi:type="dcterms:W3CDTF">2008-03-24T08:10:38Z</dcterms:modified>
  <cp:category/>
  <cp:version/>
  <cp:contentType/>
  <cp:contentStatus/>
</cp:coreProperties>
</file>